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Lake County Overview" sheetId="1" r:id="rId1"/>
  </sheets>
  <definedNames>
    <definedName name="_AMO_UniqueIdentifier" hidden="1">"'28eb413e-9e69-4e1b-ab37-370adcdfff36'"</definedName>
    <definedName name="_xlnm.Print_Area" localSheetId="0">'Lake County Overview'!$A$4:$FM$41</definedName>
    <definedName name="_xlnm.Print_Titles" localSheetId="0">'Lake County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O16" i="1" s="1"/>
  <c r="EN15" i="1"/>
  <c r="EJ13" i="1"/>
  <c r="EN12" i="1"/>
  <c r="EN11" i="1"/>
  <c r="EB32" i="1"/>
  <c r="EB14" i="1"/>
  <c r="EC14" i="1" l="1"/>
  <c r="FL14" i="1"/>
  <c r="EZ14" i="1"/>
  <c r="FL16" i="1"/>
  <c r="EZ16" i="1"/>
  <c r="EO15" i="1"/>
  <c r="FL15" i="1"/>
  <c r="EZ15" i="1"/>
  <c r="EN13" i="1"/>
  <c r="FH13" i="1"/>
  <c r="FI13" i="1" s="1"/>
  <c r="EV13" i="1"/>
  <c r="EW13" i="1" s="1"/>
  <c r="EO12" i="1"/>
  <c r="FL12" i="1"/>
  <c r="EZ12" i="1"/>
  <c r="EO11" i="1"/>
  <c r="EZ11" i="1"/>
  <c r="FL11" i="1"/>
  <c r="EO13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3" i="1" s="1"/>
  <c r="EC13" i="1" s="1"/>
  <c r="EB12" i="1"/>
  <c r="EC12" i="1" s="1"/>
  <c r="EB11" i="1"/>
  <c r="DQ14" i="1" l="1"/>
  <c r="EC11" i="1"/>
  <c r="EC16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5" i="1"/>
  <c r="DQ11" i="1"/>
  <c r="DQ16" i="1"/>
  <c r="DP31" i="1"/>
  <c r="DE14" i="1"/>
  <c r="DQ12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6" i="1" l="1"/>
  <c r="CS14" i="1"/>
  <c r="DE15" i="1"/>
  <c r="DD13" i="1"/>
  <c r="DE12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s="1"/>
  <c r="CG16" i="1" l="1"/>
  <c r="CG13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BI11" i="1"/>
  <c r="BI15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J16" i="1" l="1"/>
  <c r="AK16" i="1" s="1"/>
  <c r="AJ15" i="1"/>
  <c r="AK15" i="1" s="1"/>
  <c r="AF13" i="1"/>
  <c r="AJ13" i="1" s="1"/>
  <c r="AJ12" i="1"/>
  <c r="AF11" i="1"/>
  <c r="AV16" i="1"/>
  <c r="AV15" i="1"/>
  <c r="AV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W15" i="1"/>
  <c r="AW16" i="1"/>
  <c r="AW12" i="1"/>
  <c r="AJ11" i="1"/>
  <c r="AK12" i="1"/>
  <c r="AK13" i="1"/>
  <c r="AR13" i="1"/>
  <c r="T13" i="1"/>
  <c r="X13" i="1" s="1"/>
  <c r="Y13" i="1" s="1"/>
  <c r="AR11" i="1"/>
  <c r="T11" i="1"/>
  <c r="X11" i="1" s="1"/>
  <c r="Y11" i="1" s="1"/>
  <c r="H11" i="1"/>
  <c r="L11" i="1" s="1"/>
  <c r="M11" i="1" s="1"/>
  <c r="H13" i="1"/>
  <c r="L13" i="1" s="1"/>
  <c r="M13" i="1" s="1"/>
  <c r="AK11" i="1" l="1"/>
  <c r="AV13" i="1"/>
  <c r="AV11" i="1"/>
  <c r="AW13" i="1" l="1"/>
  <c r="AW11" i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<sst xmlns="http://schemas.openxmlformats.org/spreadsheetml/2006/main" count="890" uniqueCount="57">
  <si>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</si>
  <si>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</si>
  <si>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</si>
  <si>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</si>
  <si>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</si>
  <si>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</si>
  <si>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</si>
  <si>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</si>
  <si>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</si>
  <si>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</si>
  <si>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</si>
  <si>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</si>
  <si>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</si>
  <si>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</si>
  <si>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</si>
  <si>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</si>
  <si>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</si>
  <si>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</si>
  <si>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</si>
  <si>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</si>
  <si>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</si>
  <si>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</si>
  <si>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>College of Lake County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</si>
  <si>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</si>
  <si>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College of Lake County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</si>
  <si>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</si>
  <si>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</si>
  <si>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</si>
  <si>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</si>
  <si>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</si>
  <si>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</si>
  <si>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</si>
  <si>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</si>
  <si>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</si>
  <si>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</si>
  <si>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</si>
  <si>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</si>
  <si>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</si>
  <si>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</si>
  <si>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</si>
  <si>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</si>
  <si>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Lake County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</si>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</sst>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 customWidth="1"/>
    <col min="27" max="27" width="2.7109375" style="8" customWidth="1"/>
    <col min="28" max="28" width="9.140625" style="8" customWidth="1"/>
    <col min="29" max="29" width="2.7109375" style="8" customWidth="1"/>
    <col min="30" max="30" width="9.140625" style="8" customWidth="1"/>
    <col min="31" max="31" width="2.7109375" style="8" customWidth="1"/>
    <col min="32" max="32" width="9.140625" style="8" customWidth="1"/>
    <col min="33" max="33" width="2.7109375" style="8" customWidth="1"/>
    <col min="34" max="34" width="9.140625" style="8" customWidth="1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22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22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22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22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22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22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22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22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22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22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22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22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22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22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69</v>
      </c>
      <c r="C11" s="15"/>
      <c r="D11" s="1">
        <v>103</v>
      </c>
      <c r="E11" s="15"/>
      <c r="F11" s="1">
        <v>542</v>
      </c>
      <c r="G11" s="15"/>
      <c r="H11" s="16">
        <f t="shared" ref="H11" si="0">SUM(F11,D11,B11)</f>
        <v>714</v>
      </c>
      <c r="I11" s="16"/>
      <c r="J11" s="1">
        <v>973</v>
      </c>
      <c r="K11" s="6"/>
      <c r="L11" s="54">
        <f>H11/J11</f>
        <v>0.73381294964028776</v>
      </c>
      <c r="M11" s="55">
        <f t="shared" ref="M11:M16" si="1">L11-L29</f>
        <v>3.7431474801169706E-2</v>
      </c>
      <c r="N11" s="1">
        <v>128</v>
      </c>
      <c r="O11" s="15"/>
      <c r="P11" s="1">
        <v>84</v>
      </c>
      <c r="Q11" s="15"/>
      <c r="R11" s="1">
        <v>539</v>
      </c>
      <c r="S11" s="15"/>
      <c r="T11" s="16">
        <f t="shared" ref="T11" si="2">SUM(R11,P11,N11)</f>
        <v>751</v>
      </c>
      <c r="U11" s="16"/>
      <c r="V11" s="1">
        <v>1035</v>
      </c>
      <c r="W11" s="6"/>
      <c r="X11" s="54">
        <f t="shared" ref="X11:X16" si="3">T11/V11</f>
        <v>0.7256038647342995</v>
      </c>
      <c r="Y11" s="55">
        <f t="shared" ref="Y11:Y16" si="4">X11-X29</f>
        <v>-1.1589970400317062E-2</v>
      </c>
      <c r="Z11" s="63">
        <v>133</v>
      </c>
      <c r="AA11" s="67"/>
      <c r="AB11" s="63">
        <v>118</v>
      </c>
      <c r="AC11" s="67"/>
      <c r="AD11" s="63">
        <v>500</v>
      </c>
      <c r="AE11" s="15"/>
      <c r="AF11" s="16">
        <f t="shared" ref="AF11" si="5">SUM(AD11,AB11,Z11)</f>
        <v>751</v>
      </c>
      <c r="AG11" s="16"/>
      <c r="AH11" s="63">
        <v>967</v>
      </c>
      <c r="AI11" s="16"/>
      <c r="AJ11" s="54">
        <f t="shared" ref="AJ11:AJ16" si="6">AF11/AH11</f>
        <v>0.77662874870734233</v>
      </c>
      <c r="AK11" s="55">
        <f>AJ11-AJ29</f>
        <v>-1.3196499251634797E-2</v>
      </c>
      <c r="AL11" s="68">
        <v>129</v>
      </c>
      <c r="AM11" s="67"/>
      <c r="AN11" s="63">
        <v>147</v>
      </c>
      <c r="AO11" s="67"/>
      <c r="AP11" s="63">
        <v>553</v>
      </c>
      <c r="AQ11" s="15"/>
      <c r="AR11" s="16">
        <f t="shared" ref="AR11" si="7">SUM(AP11,AN11,AL11)</f>
        <v>829</v>
      </c>
      <c r="AS11" s="16"/>
      <c r="AT11" s="63">
        <v>1040</v>
      </c>
      <c r="AU11" s="16"/>
      <c r="AV11" s="54">
        <f>AR11/AT11</f>
        <v>0.79711538461538467</v>
      </c>
      <c r="AW11" s="55">
        <f>AV11-AV29</f>
        <v>2.3372276187976215E-3</v>
      </c>
      <c r="AX11" s="63">
        <v>113</v>
      </c>
      <c r="AY11" s="63"/>
      <c r="AZ11" s="63">
        <v>153</v>
      </c>
      <c r="BA11" s="63"/>
      <c r="BB11" s="63">
        <v>557</v>
      </c>
      <c r="BC11" s="63"/>
      <c r="BD11" s="63">
        <f t="shared" ref="BD11" si="8">SUM(AZ11,BB11,AX11)</f>
        <v>823</v>
      </c>
      <c r="BE11" s="63"/>
      <c r="BF11" s="63">
        <v>1070</v>
      </c>
      <c r="BG11" s="16"/>
      <c r="BH11" s="54">
        <f>BD11/BF11</f>
        <v>0.7691588785046729</v>
      </c>
      <c r="BI11" s="55">
        <f>BH11-BH29</f>
        <v>-1.8360568340616612E-2</v>
      </c>
      <c r="BJ11" s="75">
        <v>122</v>
      </c>
      <c r="BK11" s="75"/>
      <c r="BL11" s="75">
        <v>193</v>
      </c>
      <c r="BM11" s="75"/>
      <c r="BN11" s="75">
        <v>624</v>
      </c>
      <c r="BO11" s="75"/>
      <c r="BP11" s="75">
        <f>SUM(BJ11,BL11,BN11)</f>
        <v>939</v>
      </c>
      <c r="BQ11" s="75"/>
      <c r="BR11" s="75">
        <v>1260</v>
      </c>
      <c r="BS11" s="16"/>
      <c r="BT11" s="54">
        <f>BP11/BR11</f>
        <v>0.74523809523809526</v>
      </c>
      <c r="BU11" s="55">
        <f t="shared" ref="BU11:BU16" si="9">BT11-BT29</f>
        <v>-2.6539371987565175E-2</v>
      </c>
      <c r="BV11" s="75">
        <v>116</v>
      </c>
      <c r="BW11" s="75"/>
      <c r="BX11" s="75">
        <v>133</v>
      </c>
      <c r="BY11" s="75"/>
      <c r="BZ11" s="75">
        <v>791</v>
      </c>
      <c r="CA11" s="75"/>
      <c r="CB11" s="75">
        <f>SUM(BV11,BX11,BZ11)</f>
        <v>1040</v>
      </c>
      <c r="CC11" s="75"/>
      <c r="CD11" s="75">
        <v>1356</v>
      </c>
      <c r="CE11" s="16"/>
      <c r="CF11" s="54">
        <f>CB11/CD11</f>
        <v>0.76696165191740417</v>
      </c>
      <c r="CG11" s="55">
        <f t="shared" ref="CG11:CG16" si="10">CF11-CF29</f>
        <v>1.5907421726610638E-2</v>
      </c>
      <c r="CH11" s="68">
        <v>107</v>
      </c>
      <c r="CI11" s="79"/>
      <c r="CJ11" s="68">
        <v>102</v>
      </c>
      <c r="CK11" s="79"/>
      <c r="CL11" s="68">
        <v>833</v>
      </c>
      <c r="CM11" s="79"/>
      <c r="CN11" s="78">
        <f t="shared" ref="CN11" si="11">SUM(CL11,CJ11,CH11)</f>
        <v>1042</v>
      </c>
      <c r="CO11" s="78"/>
      <c r="CP11" s="68">
        <v>1348</v>
      </c>
      <c r="CQ11" s="16"/>
      <c r="CR11" s="54">
        <f>CN11/CP11</f>
        <v>0.77299703264094954</v>
      </c>
      <c r="CS11" s="55">
        <f t="shared" ref="CS11:CS16" si="12">CR11-CR29</f>
        <v>5.2425416229854305E-3</v>
      </c>
      <c r="CT11" s="68">
        <v>81</v>
      </c>
      <c r="CU11" s="79"/>
      <c r="CV11" s="68">
        <v>90</v>
      </c>
      <c r="CW11" s="79"/>
      <c r="CX11" s="68">
        <v>780</v>
      </c>
      <c r="CY11" s="79"/>
      <c r="CZ11" s="78">
        <f t="shared" ref="CZ11" si="13">SUM(CX11,CV11,CT11)</f>
        <v>951</v>
      </c>
      <c r="DA11" s="78"/>
      <c r="DB11" s="68">
        <v>1220</v>
      </c>
      <c r="DC11" s="16"/>
      <c r="DD11" s="54">
        <f>CZ11/DB11</f>
        <v>0.77950819672131144</v>
      </c>
      <c r="DE11" s="55">
        <f>DD11-DD29</f>
        <v>2.7460929702096681E-3</v>
      </c>
      <c r="DF11" s="68">
        <v>86</v>
      </c>
      <c r="DG11" s="79"/>
      <c r="DH11" s="68">
        <v>58</v>
      </c>
      <c r="DI11" s="79"/>
      <c r="DJ11" s="68">
        <v>782</v>
      </c>
      <c r="DK11" s="79"/>
      <c r="DL11" s="78">
        <f t="shared" ref="DL11" si="14">SUM(DJ11,DH11,DF11)</f>
        <v>926</v>
      </c>
      <c r="DM11" s="78"/>
      <c r="DN11" s="68">
        <v>1184</v>
      </c>
      <c r="DO11" s="16"/>
      <c r="DP11" s="54">
        <f t="shared" ref="DP11:DP16" si="15">DL11/DN11</f>
        <v>0.78209459459459463</v>
      </c>
      <c r="DQ11" s="55">
        <f t="shared" ref="DQ11:DQ16" si="16">DP11-DP29</f>
        <v>2.8690669229974874E-3</v>
      </c>
      <c r="DR11" s="68">
        <v>68</v>
      </c>
      <c r="DS11" s="79"/>
      <c r="DT11" s="68">
        <v>58</v>
      </c>
      <c r="DU11" s="79"/>
      <c r="DV11" s="68">
        <v>679</v>
      </c>
      <c r="DW11" s="79"/>
      <c r="DX11" s="78">
        <f t="shared" ref="DX11" si="17">SUM(DV11,DT11,DR11)</f>
        <v>805</v>
      </c>
      <c r="DY11" s="78"/>
      <c r="DZ11" s="68">
        <v>1005</v>
      </c>
      <c r="EA11" s="16"/>
      <c r="EB11" s="54">
        <f>DX11/DZ11</f>
        <v>0.80099502487562191</v>
      </c>
      <c r="EC11" s="55">
        <f>EB11-EB29</f>
        <v>2.1304955963179162E-2</v>
      </c>
      <c r="ED11" s="68">
        <v>42</v>
      </c>
      <c r="EE11" s="79"/>
      <c r="EF11" s="68">
        <v>45</v>
      </c>
      <c r="EG11" s="79"/>
      <c r="EH11" s="68">
        <v>645</v>
      </c>
      <c r="EI11" s="79"/>
      <c r="EJ11" s="78">
        <f t="shared" ref="EJ11" si="18">SUM(EH11,EF11,ED11)</f>
        <v>732</v>
      </c>
      <c r="EK11" s="78"/>
      <c r="EL11" s="68">
        <v>886</v>
      </c>
      <c r="EM11" s="16"/>
      <c r="EN11" s="54">
        <f>EJ11/EL11</f>
        <v>0.82618510158013547</v>
      </c>
      <c r="EO11" s="55">
        <f>EN11-EN29</f>
        <v>2.6120962469531106E-2</v>
      </c>
      <c r="EP11" s="1">
        <f>ED11-DR11</f>
        <v>-26</v>
      </c>
      <c r="EQ11" s="54">
        <f>EP11/DR11</f>
        <v>-0.38235294117647056</v>
      </c>
      <c r="ER11" s="24">
        <f>EF11-DT11</f>
        <v>-13</v>
      </c>
      <c r="ES11" s="54">
        <f>ER11/DT11</f>
        <v>-0.22413793103448276</v>
      </c>
      <c r="ET11" s="1">
        <f>EH11-DV11</f>
        <v>-34</v>
      </c>
      <c r="EU11" s="22">
        <f>ET11/DV11</f>
        <v>-5.0073637702503684E-2</v>
      </c>
      <c r="EV11" s="24">
        <f>EJ11-DX11</f>
        <v>-73</v>
      </c>
      <c r="EW11" s="54">
        <f>EV11/DX11</f>
        <v>-9.0683229813664598E-2</v>
      </c>
      <c r="EX11" s="24">
        <f>EL11-DZ11</f>
        <v>-119</v>
      </c>
      <c r="EY11" s="54">
        <f>EX11/DZ11</f>
        <v>-0.11840796019900497</v>
      </c>
      <c r="EZ11" s="44">
        <f>EN11-EB11</f>
        <v>2.5190076704513564E-2</v>
      </c>
      <c r="FA11" s="28"/>
      <c r="FB11" s="1">
        <f>ED11-DF11</f>
        <v>-44</v>
      </c>
      <c r="FC11" s="54">
        <f>FB11/DF11</f>
        <v>-0.51162790697674421</v>
      </c>
      <c r="FD11" s="1">
        <f>EF11-DH11</f>
        <v>-13</v>
      </c>
      <c r="FE11" s="22">
        <f>FD11/DH11</f>
        <v>-0.22413793103448276</v>
      </c>
      <c r="FF11" s="1">
        <f>EH11-DJ11</f>
        <v>-137</v>
      </c>
      <c r="FG11" s="22">
        <f>FF11/DJ11</f>
        <v>-0.17519181585677748</v>
      </c>
      <c r="FH11" s="24">
        <f t="shared" ref="FH11:FH13" si="19">EJ11-DL11</f>
        <v>-194</v>
      </c>
      <c r="FI11" s="54">
        <f t="shared" ref="FI11:FI13" si="20">FH11/DL11</f>
        <v>-0.20950323974082075</v>
      </c>
      <c r="FJ11" s="24">
        <f t="shared" ref="FJ11:FJ13" si="21">EL11-DN11</f>
        <v>-298</v>
      </c>
      <c r="FK11" s="54">
        <f t="shared" ref="FK11:FK13" si="22">FJ11/DN11</f>
        <v>-0.2516891891891892</v>
      </c>
      <c r="FL11" s="46">
        <f>EN11-DP11</f>
        <v>4.4090506985540845E-2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542</v>
      </c>
      <c r="I12" s="19"/>
      <c r="J12" s="19">
        <v>973</v>
      </c>
      <c r="K12" s="15"/>
      <c r="L12" s="54">
        <f t="shared" ref="L12:L16" si="23">H12/J12</f>
        <v>0.55704008221993828</v>
      </c>
      <c r="M12" s="55">
        <f t="shared" si="1"/>
        <v>-1.7528261838858361E-2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539</v>
      </c>
      <c r="U12" s="16"/>
      <c r="V12" s="16">
        <v>1035</v>
      </c>
      <c r="W12" s="6"/>
      <c r="X12" s="54">
        <f t="shared" si="3"/>
        <v>0.52077294685990339</v>
      </c>
      <c r="Y12" s="55">
        <f t="shared" si="4"/>
        <v>-5.7630839032531189E-2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3">
        <v>500</v>
      </c>
      <c r="AG12" s="64"/>
      <c r="AH12" s="63">
        <v>967</v>
      </c>
      <c r="AI12" s="6"/>
      <c r="AJ12" s="54">
        <f t="shared" si="6"/>
        <v>0.51706308169596693</v>
      </c>
      <c r="AK12" s="55">
        <f>AJ12-AJ30</f>
        <v>-7.9725259171720797E-2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16">
        <v>553</v>
      </c>
      <c r="AS12" s="16"/>
      <c r="AT12" s="16">
        <v>1040</v>
      </c>
      <c r="AU12" s="6"/>
      <c r="AV12" s="54">
        <f>AR12/AT12</f>
        <v>0.53173076923076923</v>
      </c>
      <c r="AW12" s="55">
        <f>AV12-AV30</f>
        <v>-8.3218036229981585E-2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3">
        <v>557</v>
      </c>
      <c r="BE12" s="63"/>
      <c r="BF12" s="63">
        <v>1070</v>
      </c>
      <c r="BG12" s="6"/>
      <c r="BH12" s="54">
        <f>BD12/BF12</f>
        <v>0.52056074766355143</v>
      </c>
      <c r="BI12" s="55">
        <f>BH12-BH30</f>
        <v>-0.10281003885330253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5">
        <v>624</v>
      </c>
      <c r="BQ12" s="75"/>
      <c r="BR12" s="75">
        <v>1260</v>
      </c>
      <c r="BS12" s="6"/>
      <c r="BT12" s="54">
        <f>BP12/BR12</f>
        <v>0.49523809523809526</v>
      </c>
      <c r="BU12" s="55">
        <f t="shared" si="9"/>
        <v>-0.1074104706765916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5">
        <v>791</v>
      </c>
      <c r="CC12" s="75"/>
      <c r="CD12" s="75">
        <v>1356</v>
      </c>
      <c r="CE12" s="6"/>
      <c r="CF12" s="54">
        <f>CB12/CD12</f>
        <v>0.58333333333333337</v>
      </c>
      <c r="CG12" s="55">
        <f t="shared" si="10"/>
        <v>-1.4171900956425065E-2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833</v>
      </c>
      <c r="CO12" s="63"/>
      <c r="CP12" s="68">
        <v>1348</v>
      </c>
      <c r="CQ12" s="6"/>
      <c r="CR12" s="54">
        <f>CN12/CP12</f>
        <v>0.61795252225519293</v>
      </c>
      <c r="CS12" s="55">
        <f t="shared" si="12"/>
        <v>-4.2031663675615727E-3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780</v>
      </c>
      <c r="DA12" s="63"/>
      <c r="DB12" s="68">
        <v>1220</v>
      </c>
      <c r="DC12" s="6"/>
      <c r="DD12" s="54">
        <f>CZ12/DB12</f>
        <v>0.63934426229508201</v>
      </c>
      <c r="DE12" s="55">
        <f>DD12-DD30</f>
        <v>-5.4273742822416038E-3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782</v>
      </c>
      <c r="DM12" s="63"/>
      <c r="DN12" s="68">
        <v>1184</v>
      </c>
      <c r="DO12" s="6"/>
      <c r="DP12" s="54">
        <f t="shared" si="15"/>
        <v>0.66047297297297303</v>
      </c>
      <c r="DQ12" s="55">
        <f t="shared" si="16"/>
        <v>1.380519833444882E-2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679</v>
      </c>
      <c r="DY12" s="63"/>
      <c r="DZ12" s="68">
        <v>1005</v>
      </c>
      <c r="EA12" s="63"/>
      <c r="EB12" s="54">
        <f>DX12/DZ12</f>
        <v>0.67562189054726374</v>
      </c>
      <c r="EC12" s="55">
        <f>EB12-EB30</f>
        <v>1.6021372829419955E-2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645</v>
      </c>
      <c r="EK12" s="63"/>
      <c r="EL12" s="68">
        <v>886</v>
      </c>
      <c r="EM12" s="63"/>
      <c r="EN12" s="54">
        <f>EJ12/EL12</f>
        <v>0.72799097065462759</v>
      </c>
      <c r="EO12" s="55">
        <f>EN12-EN30</f>
        <v>3.5965600073099679E-2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-34</v>
      </c>
      <c r="EW12" s="54">
        <f>EV12/DX12</f>
        <v>-5.0073637702503684E-2</v>
      </c>
      <c r="EX12" s="24">
        <f>EL12-DZ12</f>
        <v>-119</v>
      </c>
      <c r="EY12" s="54">
        <f>EX12/DZ12</f>
        <v>-0.11840796019900497</v>
      </c>
      <c r="EZ12" s="44">
        <f>EN12-EB12</f>
        <v>5.2369080107363852E-2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-137</v>
      </c>
      <c r="FI12" s="54">
        <f t="shared" si="20"/>
        <v>-0.17519181585677748</v>
      </c>
      <c r="FJ12" s="24">
        <f t="shared" si="21"/>
        <v>-298</v>
      </c>
      <c r="FK12" s="54">
        <f t="shared" si="22"/>
        <v>-0.2516891891891892</v>
      </c>
      <c r="FL12" s="46">
        <f>EN12-DP12</f>
        <v>6.7517997681654562E-2</v>
      </c>
    </row>
    <row r="13" spans="1:169" x14ac:dyDescent="0.25">
      <c r="A13" s="14" t="s">
        <v>4</v>
      </c>
      <c r="B13" s="16">
        <v>111</v>
      </c>
      <c r="C13" s="15"/>
      <c r="D13" s="16">
        <v>414</v>
      </c>
      <c r="E13" s="14"/>
      <c r="F13" s="18" t="s">
        <v>0</v>
      </c>
      <c r="G13" s="14"/>
      <c r="H13" s="16">
        <f>B13+D13</f>
        <v>525</v>
      </c>
      <c r="I13" s="16"/>
      <c r="J13" s="16">
        <v>793</v>
      </c>
      <c r="K13" s="6"/>
      <c r="L13" s="54">
        <f t="shared" si="23"/>
        <v>0.66204287515762927</v>
      </c>
      <c r="M13" s="55">
        <f t="shared" si="1"/>
        <v>1.1242411618421544E-2</v>
      </c>
      <c r="N13" s="16">
        <v>71</v>
      </c>
      <c r="O13" s="15"/>
      <c r="P13" s="16">
        <v>480</v>
      </c>
      <c r="Q13" s="14"/>
      <c r="R13" s="18" t="s">
        <v>0</v>
      </c>
      <c r="S13" s="14"/>
      <c r="T13" s="16">
        <f>N13+P13</f>
        <v>551</v>
      </c>
      <c r="U13" s="21"/>
      <c r="V13" s="21">
        <v>805</v>
      </c>
      <c r="W13" s="14"/>
      <c r="X13" s="54">
        <f t="shared" si="3"/>
        <v>0.68447204968944098</v>
      </c>
      <c r="Y13" s="55">
        <f t="shared" si="4"/>
        <v>3.3182499038018509E-2</v>
      </c>
      <c r="Z13" s="69">
        <v>87</v>
      </c>
      <c r="AA13" s="70"/>
      <c r="AB13" s="69">
        <v>383</v>
      </c>
      <c r="AC13" s="1"/>
      <c r="AD13" s="18" t="s">
        <v>0</v>
      </c>
      <c r="AE13" s="1"/>
      <c r="AF13" s="16">
        <f>Z13+AB13</f>
        <v>470</v>
      </c>
      <c r="AG13" s="1"/>
      <c r="AH13" s="69">
        <v>892</v>
      </c>
      <c r="AJ13" s="54">
        <f t="shared" si="6"/>
        <v>0.52690582959641252</v>
      </c>
      <c r="AK13" s="55">
        <f>AJ13-AJ31</f>
        <v>4.9505601546241507E-2</v>
      </c>
      <c r="AL13" s="64">
        <v>45</v>
      </c>
      <c r="AM13"/>
      <c r="AN13" s="64">
        <v>512</v>
      </c>
      <c r="AO13" s="1"/>
      <c r="AP13" s="18" t="s">
        <v>0</v>
      </c>
      <c r="AQ13" s="1"/>
      <c r="AR13" s="16">
        <f>AL13+AN13</f>
        <v>557</v>
      </c>
      <c r="AS13" s="1"/>
      <c r="AT13" s="64">
        <v>1038</v>
      </c>
      <c r="AV13" s="54">
        <f>AR13/AT13</f>
        <v>0.53660886319845857</v>
      </c>
      <c r="AW13" s="55">
        <f>AV13-AV31</f>
        <v>5.9720073361150816E-2</v>
      </c>
      <c r="AX13" s="64">
        <v>44</v>
      </c>
      <c r="AY13" s="71"/>
      <c r="AZ13" s="64">
        <v>524</v>
      </c>
      <c r="BA13" s="1"/>
      <c r="BB13" s="18" t="s">
        <v>0</v>
      </c>
      <c r="BC13" s="1"/>
      <c r="BD13" s="16">
        <f>AX13+AZ13</f>
        <v>568</v>
      </c>
      <c r="BE13" s="1"/>
      <c r="BF13" s="64">
        <v>992</v>
      </c>
      <c r="BH13" s="54">
        <f>BD13/BF13</f>
        <v>0.57258064516129037</v>
      </c>
      <c r="BI13" s="55">
        <f>BH13-BH31</f>
        <v>0.10447196203554238</v>
      </c>
      <c r="BJ13" s="76">
        <v>46</v>
      </c>
      <c r="BK13" s="77"/>
      <c r="BL13" s="76">
        <v>445</v>
      </c>
      <c r="BM13" s="1"/>
      <c r="BN13" s="18" t="s">
        <v>0</v>
      </c>
      <c r="BO13" s="1"/>
      <c r="BP13" s="16">
        <f>BJ13+BL13</f>
        <v>491</v>
      </c>
      <c r="BQ13" s="1"/>
      <c r="BR13" s="76">
        <v>972</v>
      </c>
      <c r="BT13" s="54">
        <f>BP13/BR13</f>
        <v>0.50514403292181065</v>
      </c>
      <c r="BU13" s="55">
        <f t="shared" si="9"/>
        <v>5.1199029327274326E-2</v>
      </c>
      <c r="BV13" s="76">
        <v>34</v>
      </c>
      <c r="BW13" s="77"/>
      <c r="BX13" s="76">
        <v>353</v>
      </c>
      <c r="BY13" s="1"/>
      <c r="BZ13" s="18" t="s">
        <v>0</v>
      </c>
      <c r="CA13" s="1"/>
      <c r="CB13" s="16">
        <f>BV13+BX13</f>
        <v>387</v>
      </c>
      <c r="CC13" s="1"/>
      <c r="CD13" s="76">
        <v>883</v>
      </c>
      <c r="CF13" s="54">
        <f>CB13/CD13</f>
        <v>0.43827859569648925</v>
      </c>
      <c r="CG13" s="55">
        <f t="shared" si="10"/>
        <v>-5.5247158940777141E-3</v>
      </c>
      <c r="CH13" s="64">
        <v>39</v>
      </c>
      <c r="CI13" s="64"/>
      <c r="CJ13" s="64">
        <v>251</v>
      </c>
      <c r="CK13" s="1"/>
      <c r="CL13" s="18" t="s">
        <v>0</v>
      </c>
      <c r="CM13" s="1"/>
      <c r="CN13" s="16">
        <f>CH13+CJ13</f>
        <v>290</v>
      </c>
      <c r="CO13" s="1"/>
      <c r="CP13" s="64">
        <v>669</v>
      </c>
      <c r="CR13" s="54">
        <f>CN13/CP13</f>
        <v>0.43348281016442453</v>
      </c>
      <c r="CS13" s="55">
        <f t="shared" si="12"/>
        <v>-2.831257547865651E-2</v>
      </c>
      <c r="CT13" s="64">
        <v>33</v>
      </c>
      <c r="CU13" s="64"/>
      <c r="CV13" s="64">
        <v>385</v>
      </c>
      <c r="CW13" s="1"/>
      <c r="CX13" s="18" t="s">
        <v>0</v>
      </c>
      <c r="CY13" s="1"/>
      <c r="CZ13" s="16">
        <f>CT13+CV13</f>
        <v>418</v>
      </c>
      <c r="DA13" s="1"/>
      <c r="DB13" s="64">
        <v>613</v>
      </c>
      <c r="DD13" s="54">
        <f>CZ13/DB13</f>
        <v>0.68189233278955952</v>
      </c>
      <c r="DE13" s="55">
        <f>DD13-DD31</f>
        <v>-4.9440702440266548E-3</v>
      </c>
      <c r="DF13" s="64">
        <v>26</v>
      </c>
      <c r="DG13" s="64"/>
      <c r="DH13" s="64">
        <v>319</v>
      </c>
      <c r="DI13" s="64"/>
      <c r="DJ13" s="18" t="s">
        <v>0</v>
      </c>
      <c r="DK13" s="64"/>
      <c r="DL13" s="64">
        <f>DF13+DH13</f>
        <v>345</v>
      </c>
      <c r="DM13" s="64"/>
      <c r="DN13" s="64">
        <v>496</v>
      </c>
      <c r="DP13" s="54">
        <f t="shared" si="15"/>
        <v>0.69556451612903225</v>
      </c>
      <c r="DQ13" s="55">
        <f t="shared" si="16"/>
        <v>-3.7469748491253396E-3</v>
      </c>
      <c r="DR13" s="64">
        <v>19</v>
      </c>
      <c r="DS13" s="64"/>
      <c r="DT13" s="64">
        <v>285</v>
      </c>
      <c r="DU13" s="64"/>
      <c r="DV13" s="18" t="s">
        <v>0</v>
      </c>
      <c r="DW13" s="64"/>
      <c r="DX13" s="64">
        <f>DR13+DT13</f>
        <v>304</v>
      </c>
      <c r="DY13" s="64"/>
      <c r="DZ13" s="64">
        <v>434</v>
      </c>
      <c r="EB13" s="54">
        <f>DX13/DZ13</f>
        <v>0.70046082949308752</v>
      </c>
      <c r="EC13" s="55">
        <f>EB13-EB31</f>
        <v>-1.6491677103218527E-2</v>
      </c>
      <c r="ED13" s="64">
        <v>26</v>
      </c>
      <c r="EE13" s="64"/>
      <c r="EF13" s="64">
        <v>289</v>
      </c>
      <c r="EG13" s="64"/>
      <c r="EH13" s="18" t="s">
        <v>0</v>
      </c>
      <c r="EI13" s="64"/>
      <c r="EJ13" s="64">
        <f>ED13+EF13</f>
        <v>315</v>
      </c>
      <c r="EK13" s="64"/>
      <c r="EL13" s="64">
        <v>446</v>
      </c>
      <c r="EN13" s="54">
        <f>EJ13/EL13</f>
        <v>0.70627802690582964</v>
      </c>
      <c r="EO13" s="55">
        <f>EN13-EN31</f>
        <v>-1.8370186082212858E-2</v>
      </c>
      <c r="EP13" s="1">
        <f>ED13-DR13</f>
        <v>7</v>
      </c>
      <c r="EQ13" s="54">
        <f>EP13/DR13</f>
        <v>0.36842105263157893</v>
      </c>
      <c r="ER13" s="24">
        <f>EF13-DT13</f>
        <v>4</v>
      </c>
      <c r="ES13" s="54">
        <f>ER13/DT13</f>
        <v>1.4035087719298246E-2</v>
      </c>
      <c r="ET13" s="62" t="s">
        <v>0</v>
      </c>
      <c r="EU13" s="62" t="s">
        <v>0</v>
      </c>
      <c r="EV13" s="24">
        <f>EJ13-DX13</f>
        <v>11</v>
      </c>
      <c r="EW13" s="54">
        <f>EV13/DX13</f>
        <v>3.6184210526315791E-2</v>
      </c>
      <c r="EX13" s="24">
        <f>EL13-DZ13</f>
        <v>12</v>
      </c>
      <c r="EY13" s="54">
        <f>EX13/DZ13</f>
        <v>2.7649769585253458E-2</v>
      </c>
      <c r="EZ13" s="44">
        <f>EN13-EB13</f>
        <v>5.8171974127421144E-3</v>
      </c>
      <c r="FA13" s="28"/>
      <c r="FB13" s="1">
        <f>ED13-DF13</f>
        <v>0</v>
      </c>
      <c r="FC13" s="54">
        <f>FB13/DF13</f>
        <v>0</v>
      </c>
      <c r="FD13" s="1">
        <f>EF13-DH13</f>
        <v>-30</v>
      </c>
      <c r="FE13" s="22">
        <f>FD13/DH13</f>
        <v>-9.4043887147335428E-2</v>
      </c>
      <c r="FF13" s="62" t="s">
        <v>0</v>
      </c>
      <c r="FG13" s="62" t="s">
        <v>0</v>
      </c>
      <c r="FH13" s="24">
        <f t="shared" si="19"/>
        <v>-30</v>
      </c>
      <c r="FI13" s="54">
        <f t="shared" si="20"/>
        <v>-8.6956521739130432E-2</v>
      </c>
      <c r="FJ13" s="24">
        <f t="shared" si="21"/>
        <v>-50</v>
      </c>
      <c r="FK13" s="54">
        <f t="shared" si="22"/>
        <v>-0.10080645161290322</v>
      </c>
      <c r="FL13" s="46">
        <f>EN13-DP13</f>
        <v>1.0713510776797386E-2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788</v>
      </c>
      <c r="I14" s="14"/>
      <c r="J14" s="21">
        <v>1007</v>
      </c>
      <c r="K14" s="14"/>
      <c r="L14" s="54">
        <f t="shared" si="23"/>
        <v>0.78252234359483619</v>
      </c>
      <c r="M14" s="55">
        <f t="shared" si="1"/>
        <v>8.5200827422549863E-2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752</v>
      </c>
      <c r="U14" s="14"/>
      <c r="V14" s="21">
        <v>965</v>
      </c>
      <c r="W14" s="14"/>
      <c r="X14" s="54">
        <f t="shared" si="3"/>
        <v>0.7792746113989637</v>
      </c>
      <c r="Y14" s="55">
        <f t="shared" si="4"/>
        <v>0.10974993251782661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604</v>
      </c>
      <c r="AG14" s="72"/>
      <c r="AH14" s="49">
        <v>848</v>
      </c>
      <c r="AI14" s="1"/>
      <c r="AJ14" s="54">
        <f t="shared" si="6"/>
        <v>0.71226415094339623</v>
      </c>
      <c r="AK14" s="55">
        <f t="shared" ref="AK14" si="24">AJ14-AJ32</f>
        <v>5.4503376921199997E-2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679</v>
      </c>
      <c r="AS14" s="1"/>
      <c r="AT14" s="18">
        <v>951</v>
      </c>
      <c r="AU14" s="1"/>
      <c r="AV14" s="54">
        <f t="shared" ref="AV14" si="25">AR14/AT14</f>
        <v>0.71398527865404837</v>
      </c>
      <c r="AW14" s="55">
        <f t="shared" ref="AW14" si="26">AV14-AV32</f>
        <v>5.5918684224083859E-2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679</v>
      </c>
      <c r="BE14" s="1"/>
      <c r="BF14" s="18">
        <v>964</v>
      </c>
      <c r="BG14" s="1"/>
      <c r="BH14" s="54">
        <f t="shared" ref="BH14" si="27">BD14/BF14</f>
        <v>0.7043568464730291</v>
      </c>
      <c r="BI14" s="55">
        <f t="shared" ref="BI14" si="28">BH14-BH32</f>
        <v>3.3244637697199653E-2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664</v>
      </c>
      <c r="BQ14" s="1"/>
      <c r="BR14" s="18">
        <v>955</v>
      </c>
      <c r="BS14" s="1"/>
      <c r="BT14" s="54">
        <f t="shared" ref="BT14" si="29">BP14/BR14</f>
        <v>0.69528795811518329</v>
      </c>
      <c r="BU14" s="55">
        <f t="shared" si="9"/>
        <v>2.0911800329414532E-2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80">
        <v>2726</v>
      </c>
      <c r="CC14" s="80"/>
      <c r="CD14" s="80">
        <v>3752</v>
      </c>
      <c r="CE14" s="1"/>
      <c r="CF14" s="54">
        <f t="shared" ref="CF14" si="30">CB14/CD14</f>
        <v>0.72654584221748397</v>
      </c>
      <c r="CG14" s="55">
        <f t="shared" si="10"/>
        <v>4.6940173702388455E-2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80">
        <v>1484</v>
      </c>
      <c r="CO14" s="80"/>
      <c r="CP14" s="80">
        <v>2077</v>
      </c>
      <c r="CQ14" s="1"/>
      <c r="CR14" s="54">
        <f t="shared" ref="CR14" si="31">CN14/CP14</f>
        <v>0.71449205584978337</v>
      </c>
      <c r="CS14" s="58">
        <f t="shared" si="12"/>
        <v>3.7729235336962819E-2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80">
        <v>1508</v>
      </c>
      <c r="DA14" s="80"/>
      <c r="DB14" s="80">
        <v>2032</v>
      </c>
      <c r="DC14" s="1"/>
      <c r="DD14" s="54">
        <f t="shared" ref="DD14" si="32">CZ14/DB14</f>
        <v>0.74212598425196852</v>
      </c>
      <c r="DE14" s="58">
        <f t="shared" ref="DE14" si="33">DD14-DD32</f>
        <v>5.3010912002205868E-2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1327</v>
      </c>
      <c r="DM14" s="1"/>
      <c r="DN14" s="18">
        <v>1823</v>
      </c>
      <c r="DO14" s="1"/>
      <c r="DP14" s="54">
        <f t="shared" si="15"/>
        <v>0.72792100932528803</v>
      </c>
      <c r="DQ14" s="55">
        <f t="shared" si="16"/>
        <v>2.6765838826565358E-2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80">
        <v>1086</v>
      </c>
      <c r="DY14" s="80"/>
      <c r="DZ14" s="80">
        <v>1455</v>
      </c>
      <c r="EA14" s="1"/>
      <c r="EB14" s="54">
        <f t="shared" ref="EB14" si="34">DX14/DZ14</f>
        <v>0.7463917525773196</v>
      </c>
      <c r="EC14" s="55">
        <f t="shared" ref="EC14" si="35">EB14-EB32</f>
        <v>2.3564989736876818E-2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-241</v>
      </c>
      <c r="EW14" s="54">
        <f>EV14/DL14</f>
        <v>-0.18161266013564431</v>
      </c>
      <c r="EX14" s="24">
        <f>DZ14-DN14</f>
        <v>-368</v>
      </c>
      <c r="EY14" s="54">
        <f>EX14/DN14</f>
        <v>-0.20186505759736698</v>
      </c>
      <c r="EZ14" s="44">
        <f>EB14-DP14</f>
        <v>1.8470743252031574E-2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-422</v>
      </c>
      <c r="FI14" s="54">
        <f>FH14/CZ14</f>
        <v>-0.27984084880636606</v>
      </c>
      <c r="FJ14" s="24">
        <f>DZ14-DB14</f>
        <v>-577</v>
      </c>
      <c r="FK14" s="54">
        <f>FJ14/DB14</f>
        <v>-0.28395669291338582</v>
      </c>
      <c r="FL14" s="46">
        <f>EB14-DD14</f>
        <v>4.2657683253510825E-3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74">
        <v>1110</v>
      </c>
      <c r="I15" s="19"/>
      <c r="J15" s="19">
        <v>5165</v>
      </c>
      <c r="K15" s="15"/>
      <c r="L15" s="54">
        <f t="shared" si="23"/>
        <v>0.21490803484995161</v>
      </c>
      <c r="M15" s="55">
        <f t="shared" si="1"/>
        <v>8.8373897319858896E-3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69">
        <v>1185</v>
      </c>
      <c r="U15" s="16"/>
      <c r="V15" s="16">
        <v>5663</v>
      </c>
      <c r="W15" s="6"/>
      <c r="X15" s="54">
        <f t="shared" si="3"/>
        <v>0.20925304608864559</v>
      </c>
      <c r="Y15" s="55">
        <f t="shared" si="4"/>
        <v>8.1485855977415922E-3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1236</v>
      </c>
      <c r="AG15" s="16"/>
      <c r="AH15" s="16">
        <v>5973</v>
      </c>
      <c r="AI15" s="6"/>
      <c r="AJ15" s="54">
        <f t="shared" si="6"/>
        <v>0.20693119035660473</v>
      </c>
      <c r="AK15" s="55">
        <f>AJ15-AJ33</f>
        <v>2.8096191364296308E-4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4">
        <v>1226</v>
      </c>
      <c r="AS15" s="64"/>
      <c r="AT15" s="64">
        <v>5935</v>
      </c>
      <c r="AU15" s="6"/>
      <c r="AV15" s="54">
        <f>AR15/AT15</f>
        <v>0.20657118786857626</v>
      </c>
      <c r="AW15" s="55">
        <f>AV15-AV33</f>
        <v>1.0113095760230811E-2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4">
        <v>1141</v>
      </c>
      <c r="BE15" s="64"/>
      <c r="BF15" s="64">
        <v>5214</v>
      </c>
      <c r="BG15" s="6"/>
      <c r="BH15" s="54">
        <f>BD15/BF15</f>
        <v>0.21883390870732644</v>
      </c>
      <c r="BI15" s="55">
        <f>BH15-BH33</f>
        <v>2.5909615134773883E-2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4">
        <v>1196</v>
      </c>
      <c r="BQ15" s="64"/>
      <c r="BR15" s="64">
        <v>5337</v>
      </c>
      <c r="BS15" s="6"/>
      <c r="BT15" s="54">
        <f>BP15/BR15</f>
        <v>0.22409593404534384</v>
      </c>
      <c r="BU15" s="55">
        <f t="shared" si="9"/>
        <v>3.042673433354004E-2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4">
        <v>1011</v>
      </c>
      <c r="CC15" s="64"/>
      <c r="CD15" s="64">
        <v>5498</v>
      </c>
      <c r="CE15" s="6"/>
      <c r="CF15" s="54">
        <f>CB15/CD15</f>
        <v>0.18388504910876682</v>
      </c>
      <c r="CG15" s="55">
        <f t="shared" si="10"/>
        <v>-1.6127663114742313E-2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4">
        <v>822</v>
      </c>
      <c r="CO15" s="64"/>
      <c r="CP15" s="64">
        <v>4642</v>
      </c>
      <c r="CQ15" s="6"/>
      <c r="CR15" s="54">
        <f>CN15/CP15</f>
        <v>0.17707884532529083</v>
      </c>
      <c r="CS15" s="55">
        <f t="shared" si="12"/>
        <v>-1.2369486255020434E-2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4">
        <v>722</v>
      </c>
      <c r="DA15" s="64"/>
      <c r="DB15" s="64">
        <v>4110</v>
      </c>
      <c r="DC15" s="6"/>
      <c r="DD15" s="54">
        <f>CZ15/DB15</f>
        <v>0.17566909975669101</v>
      </c>
      <c r="DE15" s="55">
        <f>DD15-DD33</f>
        <v>-1.4118615045964816E-2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4">
        <v>625</v>
      </c>
      <c r="DM15" s="64"/>
      <c r="DN15" s="64">
        <v>3754</v>
      </c>
      <c r="DO15" s="6"/>
      <c r="DP15" s="54">
        <f t="shared" si="15"/>
        <v>0.16648907831646245</v>
      </c>
      <c r="DQ15" s="55">
        <f t="shared" si="16"/>
        <v>-2.5853028578653459E-2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4">
        <v>568</v>
      </c>
      <c r="DY15" s="64"/>
      <c r="DZ15" s="64">
        <v>3422</v>
      </c>
      <c r="EA15" s="6"/>
      <c r="EB15" s="54">
        <f>DX15/DZ15</f>
        <v>0.16598480420806547</v>
      </c>
      <c r="EC15" s="55">
        <f>EB15-EB33</f>
        <v>-2.5591033525925622E-2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4">
        <v>554</v>
      </c>
      <c r="EK15" s="64"/>
      <c r="EL15" s="64">
        <v>3358</v>
      </c>
      <c r="EM15" s="6"/>
      <c r="EN15" s="54">
        <f>EJ15/EL15</f>
        <v>0.16497915425848719</v>
      </c>
      <c r="EO15" s="55">
        <f>EN15-EN33</f>
        <v>-2.3017826374132327E-2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-14</v>
      </c>
      <c r="EW15" s="54">
        <f t="shared" ref="EW15:EW16" si="37">EV15/DX15</f>
        <v>-2.464788732394366E-2</v>
      </c>
      <c r="EX15" s="24">
        <f t="shared" ref="EX15:EX16" si="38">EL15-DZ15</f>
        <v>-64</v>
      </c>
      <c r="EY15" s="54">
        <f t="shared" ref="EY15:EY16" si="39">EX15/DZ15</f>
        <v>-1.8702513150204558E-2</v>
      </c>
      <c r="EZ15" s="44">
        <f>EN15-EB15</f>
        <v>-1.0056499495782745E-3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-71</v>
      </c>
      <c r="FI15" s="54">
        <f t="shared" ref="FI15:FI16" si="41">FH15/DL15</f>
        <v>-0.11360000000000001</v>
      </c>
      <c r="FJ15" s="24">
        <f t="shared" ref="FJ15:FJ16" si="42">EL15-DN15</f>
        <v>-396</v>
      </c>
      <c r="FK15" s="54">
        <f t="shared" ref="FK15:FK16" si="43">FJ15/DN15</f>
        <v>-0.1054874800213106</v>
      </c>
      <c r="FL15" s="46">
        <f>EN15-DP15</f>
        <v>-1.5099240579752593E-3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115</v>
      </c>
      <c r="I16" s="19"/>
      <c r="J16" s="19">
        <v>1087</v>
      </c>
      <c r="K16" s="15"/>
      <c r="L16" s="54">
        <f t="shared" si="23"/>
        <v>0.10579576816927323</v>
      </c>
      <c r="M16" s="55">
        <f t="shared" si="1"/>
        <v>-5.089587882111106E-2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117</v>
      </c>
      <c r="U16" s="16"/>
      <c r="V16" s="1">
        <v>987</v>
      </c>
      <c r="W16" s="6"/>
      <c r="X16" s="54">
        <f t="shared" si="3"/>
        <v>0.11854103343465046</v>
      </c>
      <c r="Y16" s="55">
        <f t="shared" si="4"/>
        <v>-3.2789249568230414E-2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112</v>
      </c>
      <c r="AG16" s="16"/>
      <c r="AH16" s="16">
        <v>905</v>
      </c>
      <c r="AI16" s="6"/>
      <c r="AJ16" s="54">
        <f t="shared" si="6"/>
        <v>0.12375690607734807</v>
      </c>
      <c r="AK16" s="55">
        <f>AJ16-AJ34</f>
        <v>-2.6416081715588791E-2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4">
        <v>78</v>
      </c>
      <c r="AS16" s="71"/>
      <c r="AT16" s="64">
        <v>748</v>
      </c>
      <c r="AU16" s="6"/>
      <c r="AV16" s="54">
        <f>AR16/AT16</f>
        <v>0.10427807486631016</v>
      </c>
      <c r="AW16" s="55">
        <f>AV16-AV34</f>
        <v>-4.2865426469150647E-2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4">
        <v>91</v>
      </c>
      <c r="BE16" s="71"/>
      <c r="BF16" s="64">
        <v>777</v>
      </c>
      <c r="BG16" s="6"/>
      <c r="BH16" s="54">
        <f>BD16/BF16</f>
        <v>0.11711711711711711</v>
      </c>
      <c r="BI16" s="55">
        <f>BH16-BH34</f>
        <v>-3.7584102996672475E-2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4">
        <v>93</v>
      </c>
      <c r="BQ16" s="71"/>
      <c r="BR16" s="64">
        <v>796</v>
      </c>
      <c r="BS16" s="6"/>
      <c r="BT16" s="54">
        <f>BP16/BR16</f>
        <v>0.11683417085427136</v>
      </c>
      <c r="BU16" s="55">
        <f t="shared" si="9"/>
        <v>-3.5170812915688299E-2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4">
        <v>351</v>
      </c>
      <c r="CC16" s="71"/>
      <c r="CD16" s="64">
        <v>2801</v>
      </c>
      <c r="CE16" s="6"/>
      <c r="CF16" s="54">
        <f>CB16/CD16</f>
        <v>0.12531238843270259</v>
      </c>
      <c r="CG16" s="55">
        <f t="shared" si="10"/>
        <v>-2.7204326591896866E-2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4">
        <v>208</v>
      </c>
      <c r="CO16" s="71"/>
      <c r="CP16" s="64">
        <v>1542</v>
      </c>
      <c r="CQ16" s="6"/>
      <c r="CR16" s="54">
        <f>CN16/CP16</f>
        <v>0.13488975356679636</v>
      </c>
      <c r="CS16" s="55">
        <f t="shared" si="12"/>
        <v>-1.0404938715847717E-2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4">
        <v>193</v>
      </c>
      <c r="DA16" s="71"/>
      <c r="DB16" s="64">
        <v>1580</v>
      </c>
      <c r="DC16" s="6"/>
      <c r="DD16" s="54">
        <f>CZ16/DB16</f>
        <v>0.12215189873417721</v>
      </c>
      <c r="DE16" s="55">
        <f>DD16-DD34</f>
        <v>-2.7239445558240025E-2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4">
        <v>175</v>
      </c>
      <c r="DM16" s="71"/>
      <c r="DN16" s="64">
        <v>1431</v>
      </c>
      <c r="DO16" s="6"/>
      <c r="DP16" s="54">
        <f t="shared" si="15"/>
        <v>0.1222921034241789</v>
      </c>
      <c r="DQ16" s="55">
        <f t="shared" si="16"/>
        <v>-2.8530661485159731E-2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4">
        <v>135</v>
      </c>
      <c r="DY16" s="71"/>
      <c r="DZ16" s="64">
        <v>1086</v>
      </c>
      <c r="EA16" s="6"/>
      <c r="EB16" s="54">
        <f>DX16/DZ16</f>
        <v>0.12430939226519337</v>
      </c>
      <c r="EC16" s="55">
        <f>EB16-EB34</f>
        <v>-2.2625989426285867E-2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4">
        <v>147</v>
      </c>
      <c r="EK16" s="71"/>
      <c r="EL16" s="64">
        <v>1220</v>
      </c>
      <c r="EM16" s="6"/>
      <c r="EN16" s="54">
        <f>EJ16/EL16</f>
        <v>0.12049180327868853</v>
      </c>
      <c r="EO16" s="55">
        <f>EN16-EN34</f>
        <v>-2.2382453000511254E-2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12</v>
      </c>
      <c r="EW16" s="54">
        <f t="shared" si="37"/>
        <v>8.8888888888888892E-2</v>
      </c>
      <c r="EX16" s="24">
        <f t="shared" si="38"/>
        <v>134</v>
      </c>
      <c r="EY16" s="54">
        <f t="shared" si="39"/>
        <v>0.12338858195211787</v>
      </c>
      <c r="EZ16" s="44">
        <f>EN16-EB16</f>
        <v>-3.8175889865048468E-3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-28</v>
      </c>
      <c r="FI16" s="54">
        <f t="shared" si="41"/>
        <v>-0.16</v>
      </c>
      <c r="FJ16" s="24">
        <f t="shared" si="42"/>
        <v>-211</v>
      </c>
      <c r="FK16" s="54">
        <f t="shared" si="43"/>
        <v>-0.14744933612858141</v>
      </c>
      <c r="FL16" s="46">
        <f>EN16-DP16</f>
        <v>-1.8003001454903744E-3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6"/>
      <c r="AV29" s="17">
        <f>AR29/AT29</f>
        <v>0.79477815699658705</v>
      </c>
      <c r="AW29" s="6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6"/>
      <c r="BH29" s="17">
        <f>BD29/BF29</f>
        <v>0.78751944684528952</v>
      </c>
      <c r="BI29" s="6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5">
        <v>30054</v>
      </c>
      <c r="BS29" s="6"/>
      <c r="BT29" s="17">
        <f>BP29/BR29</f>
        <v>0.77177746722566043</v>
      </c>
      <c r="BU29" s="6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5">
        <v>33911</v>
      </c>
      <c r="CE29" s="6"/>
      <c r="CF29" s="17">
        <f>CB29/CD29</f>
        <v>0.75105423019079354</v>
      </c>
      <c r="CG29" s="6"/>
      <c r="CH29" s="78">
        <v>2756</v>
      </c>
      <c r="CI29" s="71"/>
      <c r="CJ29" s="64">
        <v>2107</v>
      </c>
      <c r="CK29" s="71"/>
      <c r="CL29" s="64">
        <v>20780</v>
      </c>
      <c r="CM29" s="63"/>
      <c r="CN29" s="63">
        <f>SUM(CJ29,CL29,CH29)</f>
        <v>25643</v>
      </c>
      <c r="CO29" s="63"/>
      <c r="CP29" s="64">
        <v>33400</v>
      </c>
      <c r="CQ29" s="6"/>
      <c r="CR29" s="17">
        <f>CN29/CP29</f>
        <v>0.76775449101796411</v>
      </c>
      <c r="CS29" s="6"/>
      <c r="CT29" s="78">
        <v>2320</v>
      </c>
      <c r="CU29" s="71"/>
      <c r="CV29" s="64">
        <v>1723</v>
      </c>
      <c r="CW29" s="71"/>
      <c r="CX29" s="64">
        <v>19750</v>
      </c>
      <c r="CY29" s="63"/>
      <c r="CZ29" s="63">
        <f>SUM(CV29,CX29,CT29)</f>
        <v>23793</v>
      </c>
      <c r="DA29" s="63"/>
      <c r="DB29" s="64">
        <v>30631</v>
      </c>
      <c r="DC29" s="6"/>
      <c r="DD29" s="17">
        <f>CZ29/DB29</f>
        <v>0.77676210375110177</v>
      </c>
      <c r="DE29" s="6"/>
      <c r="DF29" s="78">
        <v>2363</v>
      </c>
      <c r="DG29" s="71"/>
      <c r="DH29" s="64">
        <v>1625</v>
      </c>
      <c r="DI29" s="71"/>
      <c r="DJ29" s="64">
        <v>19455</v>
      </c>
      <c r="DK29" s="63"/>
      <c r="DL29" s="63">
        <f>SUM(DH29,DJ29,DF29)</f>
        <v>23443</v>
      </c>
      <c r="DM29" s="63"/>
      <c r="DN29" s="64">
        <v>30085</v>
      </c>
      <c r="DO29" s="6"/>
      <c r="DP29" s="17">
        <f>DL29/DN29</f>
        <v>0.77922552767159714</v>
      </c>
      <c r="DQ29" s="6"/>
      <c r="DR29" s="78">
        <v>2043</v>
      </c>
      <c r="DS29" s="71"/>
      <c r="DT29" s="64">
        <v>1390</v>
      </c>
      <c r="DU29" s="71"/>
      <c r="DV29" s="64">
        <v>18856</v>
      </c>
      <c r="DW29" s="63"/>
      <c r="DX29" s="63">
        <f>SUM(DT29,DV29,DR29)</f>
        <v>22289</v>
      </c>
      <c r="DY29" s="63"/>
      <c r="DZ29" s="64">
        <v>28587</v>
      </c>
      <c r="EA29" s="6"/>
      <c r="EB29" s="17">
        <f>DX29/DZ29</f>
        <v>0.77969006891244275</v>
      </c>
      <c r="EC29" s="6"/>
      <c r="ED29" s="78">
        <v>1761</v>
      </c>
      <c r="EE29" s="71"/>
      <c r="EF29" s="64">
        <v>1271</v>
      </c>
      <c r="EG29" s="71"/>
      <c r="EH29" s="64">
        <v>19421</v>
      </c>
      <c r="EI29" s="63"/>
      <c r="EJ29" s="63">
        <f>SUM(EF29,EH29,ED29)</f>
        <v>22453</v>
      </c>
      <c r="EK29" s="63"/>
      <c r="EL29" s="64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3">
        <v>18018</v>
      </c>
      <c r="AS30" s="63"/>
      <c r="AT30" s="63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3">
        <v>18031</v>
      </c>
      <c r="BE30" s="63"/>
      <c r="BF30" s="63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3">
        <v>18112</v>
      </c>
      <c r="BQ30" s="63"/>
      <c r="BR30" s="65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3">
        <v>20262</v>
      </c>
      <c r="CC30" s="63"/>
      <c r="CD30" s="65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4">
        <v>20780</v>
      </c>
      <c r="CO30" s="64"/>
      <c r="CP30" s="64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4">
        <v>19750</v>
      </c>
      <c r="DA30" s="64"/>
      <c r="DB30" s="64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4">
        <v>19455</v>
      </c>
      <c r="DM30" s="64"/>
      <c r="DN30" s="64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4">
        <v>18856</v>
      </c>
      <c r="DY30" s="64"/>
      <c r="DZ30" s="64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4">
        <v>19421</v>
      </c>
      <c r="EK30" s="64"/>
      <c r="EL30" s="64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4">
        <v>1714</v>
      </c>
      <c r="AA31" s="20"/>
      <c r="AB31" s="64">
        <v>8753</v>
      </c>
      <c r="AC31" s="1"/>
      <c r="AD31" s="18" t="s">
        <v>0</v>
      </c>
      <c r="AE31" s="1"/>
      <c r="AF31" s="16">
        <f>Z31+AB31</f>
        <v>10467</v>
      </c>
      <c r="AG31" s="1"/>
      <c r="AH31" s="65">
        <v>21925</v>
      </c>
      <c r="AJ31" s="17">
        <f t="shared" si="53"/>
        <v>0.47740022805017102</v>
      </c>
      <c r="AK31" s="20"/>
      <c r="AL31" s="64">
        <v>1191</v>
      </c>
      <c r="AM31" s="20"/>
      <c r="AN31" s="64">
        <v>9508</v>
      </c>
      <c r="AO31" s="20"/>
      <c r="AP31" s="62" t="s">
        <v>0</v>
      </c>
      <c r="AQ31" s="20"/>
      <c r="AR31" s="63">
        <f>SUM(AN31,AL31)</f>
        <v>10699</v>
      </c>
      <c r="AS31" s="65"/>
      <c r="AT31" s="65">
        <v>22435</v>
      </c>
      <c r="AU31" s="20"/>
      <c r="AV31" s="17">
        <f t="shared" si="54"/>
        <v>0.47688878983730776</v>
      </c>
      <c r="AW31" s="20"/>
      <c r="AX31" s="64">
        <v>1229</v>
      </c>
      <c r="AY31" s="20"/>
      <c r="AZ31" s="64">
        <v>9332</v>
      </c>
      <c r="BA31" s="20"/>
      <c r="BB31" s="62" t="s">
        <v>0</v>
      </c>
      <c r="BC31" s="20"/>
      <c r="BD31" s="63">
        <f>SUM(AZ31,AX31)</f>
        <v>10561</v>
      </c>
      <c r="BE31" s="65"/>
      <c r="BF31" s="65">
        <v>22561</v>
      </c>
      <c r="BG31" s="20"/>
      <c r="BH31" s="17">
        <f t="shared" si="55"/>
        <v>0.46810868312574799</v>
      </c>
      <c r="BI31" s="20"/>
      <c r="BJ31" s="64">
        <v>1303</v>
      </c>
      <c r="BK31" s="20"/>
      <c r="BL31" s="64">
        <v>8800</v>
      </c>
      <c r="BM31" s="20"/>
      <c r="BN31" s="62" t="s">
        <v>0</v>
      </c>
      <c r="BO31" s="20"/>
      <c r="BP31" s="63">
        <f>SUM(BL31,BJ31)</f>
        <v>10103</v>
      </c>
      <c r="BQ31" s="65"/>
      <c r="BR31" s="65">
        <v>22256</v>
      </c>
      <c r="BS31" s="20"/>
      <c r="BT31" s="17">
        <f t="shared" si="56"/>
        <v>0.45394500359453632</v>
      </c>
      <c r="BU31" s="20"/>
      <c r="BV31" s="64">
        <v>1105</v>
      </c>
      <c r="BW31" s="20"/>
      <c r="BX31" s="64">
        <v>7740</v>
      </c>
      <c r="BY31" s="20"/>
      <c r="BZ31" s="62" t="s">
        <v>0</v>
      </c>
      <c r="CA31" s="20"/>
      <c r="CB31" s="63">
        <f>SUM(BX31,BV31)</f>
        <v>8845</v>
      </c>
      <c r="CC31" s="65"/>
      <c r="CD31" s="65">
        <v>19930</v>
      </c>
      <c r="CE31" s="20"/>
      <c r="CF31" s="17">
        <f t="shared" si="57"/>
        <v>0.44380331159056696</v>
      </c>
      <c r="CG31" s="20"/>
      <c r="CH31" s="64">
        <v>1158</v>
      </c>
      <c r="CI31" s="20"/>
      <c r="CJ31" s="78">
        <v>7829</v>
      </c>
      <c r="CK31" s="20"/>
      <c r="CL31" s="62" t="s">
        <v>0</v>
      </c>
      <c r="CM31" s="20"/>
      <c r="CN31" s="63">
        <f>SUM(CJ31,CH31)</f>
        <v>8987</v>
      </c>
      <c r="CO31" s="65"/>
      <c r="CP31" s="64">
        <v>19461</v>
      </c>
      <c r="CQ31" s="20"/>
      <c r="CR31" s="17">
        <f t="shared" si="58"/>
        <v>0.46179538564308104</v>
      </c>
      <c r="CS31" s="20"/>
      <c r="CT31" s="78">
        <v>1013</v>
      </c>
      <c r="CU31" s="71"/>
      <c r="CV31" s="64">
        <v>11666</v>
      </c>
      <c r="CW31" s="20"/>
      <c r="CX31" s="62" t="s">
        <v>0</v>
      </c>
      <c r="CY31" s="20"/>
      <c r="CZ31" s="63">
        <f>SUM(CV31,CT31)</f>
        <v>12679</v>
      </c>
      <c r="DA31" s="65"/>
      <c r="DB31" s="64">
        <v>18460</v>
      </c>
      <c r="DC31" s="20"/>
      <c r="DD31" s="17">
        <f t="shared" si="59"/>
        <v>0.68683640303358617</v>
      </c>
      <c r="DE31" s="20"/>
      <c r="DF31" s="78">
        <v>898</v>
      </c>
      <c r="DG31" s="71"/>
      <c r="DH31" s="64">
        <v>10884</v>
      </c>
      <c r="DI31" s="20"/>
      <c r="DJ31" s="62" t="s">
        <v>0</v>
      </c>
      <c r="DK31" s="20"/>
      <c r="DL31" s="63">
        <f>SUM(DH31,DF31)</f>
        <v>11782</v>
      </c>
      <c r="DM31" s="65"/>
      <c r="DN31" s="64">
        <v>16848</v>
      </c>
      <c r="DO31" s="20"/>
      <c r="DP31" s="17">
        <f t="shared" si="60"/>
        <v>0.69931149097815759</v>
      </c>
      <c r="DQ31" s="20"/>
      <c r="DR31" s="78">
        <v>970</v>
      </c>
      <c r="DS31" s="71"/>
      <c r="DT31" s="64">
        <v>9899</v>
      </c>
      <c r="DU31" s="20"/>
      <c r="DV31" s="62" t="s">
        <v>0</v>
      </c>
      <c r="DW31" s="20"/>
      <c r="DX31" s="63">
        <f>SUM(DT31,DR31)</f>
        <v>10869</v>
      </c>
      <c r="DY31" s="65"/>
      <c r="DZ31" s="64">
        <v>15160</v>
      </c>
      <c r="EA31" s="20"/>
      <c r="EB31" s="17">
        <f t="shared" si="61"/>
        <v>0.71695250659630605</v>
      </c>
      <c r="EC31" s="20"/>
      <c r="ED31" s="78">
        <v>914</v>
      </c>
      <c r="EE31" s="71"/>
      <c r="EF31" s="64">
        <v>10055</v>
      </c>
      <c r="EG31" s="20"/>
      <c r="EH31" s="62" t="s">
        <v>0</v>
      </c>
      <c r="EI31" s="20"/>
      <c r="EJ31" s="63">
        <f>SUM(EF31,ED31)</f>
        <v>10969</v>
      </c>
      <c r="EK31" s="65"/>
      <c r="EL31" s="64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3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5">
        <v>29353</v>
      </c>
      <c r="AS33" s="65"/>
      <c r="AT33" s="65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5">
        <v>28689</v>
      </c>
      <c r="BE33" s="65"/>
      <c r="BF33" s="65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5">
        <v>28493</v>
      </c>
      <c r="BQ33" s="65"/>
      <c r="BR33" s="65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5">
        <v>28321</v>
      </c>
      <c r="CC33" s="65"/>
      <c r="CD33" s="65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5">
        <v>24856</v>
      </c>
      <c r="CO33" s="65"/>
      <c r="CP33" s="65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5">
        <v>23182</v>
      </c>
      <c r="DA33" s="65"/>
      <c r="DB33" s="65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5">
        <v>21711</v>
      </c>
      <c r="DM33" s="65"/>
      <c r="DN33" s="65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5">
        <v>19844</v>
      </c>
      <c r="DY33" s="65"/>
      <c r="DZ33" s="65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5">
        <v>18181</v>
      </c>
      <c r="EK33" s="65"/>
      <c r="EL33" s="65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5">
        <v>4242</v>
      </c>
      <c r="AS34" s="66"/>
      <c r="AT34" s="65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5">
        <v>4704</v>
      </c>
      <c r="BE34" s="66"/>
      <c r="BF34" s="65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5">
        <v>4636</v>
      </c>
      <c r="BQ34" s="66"/>
      <c r="BR34" s="65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5">
        <v>4836</v>
      </c>
      <c r="CC34" s="66"/>
      <c r="CD34" s="65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5">
        <v>4462</v>
      </c>
      <c r="CO34" s="66"/>
      <c r="CP34" s="65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5">
        <v>4553</v>
      </c>
      <c r="DA34" s="66"/>
      <c r="DB34" s="65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5">
        <v>4317</v>
      </c>
      <c r="DM34" s="66"/>
      <c r="DN34" s="65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5">
        <v>3711</v>
      </c>
      <c r="DY34" s="66"/>
      <c r="DZ34" s="65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5">
        <v>3578</v>
      </c>
      <c r="EK34" s="66"/>
      <c r="EL34" s="65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4" t="s">
        <v>55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4" t="s">
        <v>55</v>
      </c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</row>
    <row r="39" spans="1:169" s="26" customFormat="1" x14ac:dyDescent="0.25">
      <c r="A39" s="30" t="s">
        <v>37</v>
      </c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</row>
    <row r="40" spans="1:169" s="26" customFormat="1" x14ac:dyDescent="0.25">
      <c r="A40" s="30" t="s">
        <v>38</v>
      </c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56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55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54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3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1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0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49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48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4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46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45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V16">
    <cfRule type="iconSet" priority="144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3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42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41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40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6">
    <cfRule type="iconSet" priority="135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34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33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32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31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College of Lake County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40" man="1"/>
    <brk id="37" min="3" max="16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Lake County Overview</vt:lpstr>
      <vt:lpstr>'Lake County Overview'!Print_Area</vt:lpstr>
      <vt:lpstr>'Lake County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2016-12-22T18:41:41Z</cp:lastPrinted>
  <dcterms:created xsi:type="dcterms:W3CDTF">2010-06-25T14:35:16Z</dcterms:created>
  <dcterms:modified xsi:type="dcterms:W3CDTF">2019-01-04T16:58:02Z</dcterms:modified>
</cp:coreProperties>
</file>